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2022\03 March\23 - Q-Reporting\"/>
    </mc:Choice>
  </mc:AlternateContent>
  <xr:revisionPtr revIDLastSave="0" documentId="13_ncr:1_{C27503C5-B8CC-4C66-8EB8-F06866D90DB3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8" l="1"/>
  <c r="C23" i="18"/>
  <c r="C18" i="18"/>
  <c r="C15" i="18"/>
  <c r="C10" i="18"/>
  <c r="W38" i="14"/>
  <c r="W7" i="14"/>
  <c r="W8" i="14"/>
  <c r="W9" i="14"/>
  <c r="W10" i="14"/>
  <c r="W12" i="14"/>
  <c r="W13" i="14"/>
  <c r="W14" i="14"/>
  <c r="W15" i="14"/>
  <c r="W17" i="14"/>
  <c r="W18" i="14"/>
  <c r="W20" i="14"/>
  <c r="W21" i="14"/>
  <c r="W22" i="14"/>
  <c r="W23" i="14"/>
  <c r="W25" i="14"/>
  <c r="W26" i="14"/>
  <c r="W27" i="14"/>
  <c r="W28" i="14"/>
  <c r="W30" i="14"/>
  <c r="W31" i="14"/>
  <c r="W32" i="14"/>
  <c r="W33" i="14"/>
  <c r="W34" i="14"/>
  <c r="W35" i="14"/>
  <c r="W36" i="14"/>
  <c r="W6" i="14"/>
  <c r="C10" i="17"/>
  <c r="C15" i="17" s="1"/>
  <c r="C18" i="17" s="1"/>
  <c r="C23" i="17" s="1"/>
  <c r="C28" i="17" s="1"/>
  <c r="C31" i="17" s="1"/>
  <c r="C36" i="17" s="1"/>
  <c r="W58" i="6"/>
  <c r="W61" i="6" s="1"/>
  <c r="W48" i="6"/>
  <c r="W41" i="6"/>
  <c r="W33" i="6"/>
  <c r="W31" i="6"/>
  <c r="W28" i="6"/>
  <c r="W17" i="6"/>
  <c r="W15" i="6"/>
  <c r="W11" i="6"/>
  <c r="U36" i="10"/>
  <c r="U31" i="10"/>
  <c r="U28" i="10"/>
  <c r="U23" i="10"/>
  <c r="U18" i="10"/>
  <c r="U15" i="10"/>
  <c r="U10" i="10"/>
  <c r="W63" i="6" l="1"/>
  <c r="W65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V15" i="14" l="1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4" i="16"/>
  <c r="V18" i="14" l="1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28" i="16" l="1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V28" i="14" l="1"/>
  <c r="J31" i="16"/>
  <c r="S15" i="14"/>
  <c r="H31" i="16"/>
  <c r="T28" i="14"/>
  <c r="S18" i="14"/>
  <c r="G23" i="16"/>
  <c r="J37" i="16" l="1"/>
  <c r="V38" i="14" s="1"/>
  <c r="V31" i="14"/>
  <c r="T31" i="14"/>
  <c r="H37" i="16"/>
  <c r="T38" i="14" s="1"/>
  <c r="S23" i="14"/>
  <c r="G28" i="16"/>
  <c r="S28" i="14" l="1"/>
  <c r="G31" i="16"/>
  <c r="G37" i="16" s="1"/>
  <c r="S31" i="14" l="1"/>
  <c r="S38" i="14"/>
</calcChain>
</file>

<file path=xl/sharedStrings.xml><?xml version="1.0" encoding="utf-8"?>
<sst xmlns="http://schemas.openxmlformats.org/spreadsheetml/2006/main" count="459" uniqueCount="84">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</sst>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showGridLines="0" tabSelected="1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W12" sqref="W12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2"/>
      <c r="P1" s="4"/>
      <c r="Q1" s="4"/>
      <c r="R1" s="4"/>
      <c r="S1" s="122"/>
      <c r="T1" s="4"/>
      <c r="U1" s="4"/>
      <c r="V1" s="4"/>
    </row>
    <row r="2" spans="1:26" ht="19.5" thickBot="1" x14ac:dyDescent="0.35">
      <c r="A2" s="27" t="s">
        <v>53</v>
      </c>
    </row>
    <row r="3" spans="1:26" ht="15.75" thickBot="1" x14ac:dyDescent="0.3">
      <c r="C3" s="136">
        <v>2017</v>
      </c>
      <c r="D3" s="137"/>
      <c r="E3" s="137"/>
      <c r="F3" s="137"/>
      <c r="G3" s="136">
        <v>2018</v>
      </c>
      <c r="H3" s="137"/>
      <c r="I3" s="137"/>
      <c r="J3" s="137"/>
      <c r="K3" s="136">
        <v>2019</v>
      </c>
      <c r="L3" s="137"/>
      <c r="M3" s="137"/>
      <c r="N3" s="138"/>
      <c r="O3" s="136">
        <v>2020</v>
      </c>
      <c r="P3" s="137"/>
      <c r="Q3" s="137"/>
      <c r="R3" s="138"/>
      <c r="S3" s="136">
        <v>2021</v>
      </c>
      <c r="T3" s="137"/>
      <c r="U3" s="137"/>
      <c r="V3" s="138"/>
      <c r="W3" s="136">
        <v>2022</v>
      </c>
      <c r="X3" s="137"/>
      <c r="Y3" s="137"/>
      <c r="Z3" s="138"/>
    </row>
    <row r="4" spans="1:26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5" t="s">
        <v>17</v>
      </c>
      <c r="L4" s="106" t="s">
        <v>52</v>
      </c>
      <c r="M4" s="106" t="s">
        <v>19</v>
      </c>
      <c r="N4" s="107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8"/>
      <c r="W5" s="5"/>
      <c r="X5" s="6"/>
      <c r="Y5" s="6"/>
      <c r="Z5" s="108"/>
    </row>
    <row r="6" spans="1:26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>
        <f>'Tanker Operator'!I6+'Asset Management'!I6+'Dry Operator'!S6+Eliminations!S6</f>
        <v>940.1</v>
      </c>
      <c r="V6" s="88">
        <f>'Tanker Operator'!J6+'Asset Management'!J6+'Dry Operator'!T6+Eliminations!T6</f>
        <v>1152.3</v>
      </c>
      <c r="W6" s="50">
        <f>+'Assets &amp; Logistics'!C6+'Freight services &amp; Trading'!C6+Eliminations!U6</f>
        <v>1087.5</v>
      </c>
      <c r="X6" s="56"/>
      <c r="Y6" s="56"/>
      <c r="Z6" s="88"/>
    </row>
    <row r="7" spans="1:26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>
        <f>'Tanker Operator'!I7+'Asset Management'!I7+'Dry Operator'!S7+Eliminations!S7</f>
        <v>0</v>
      </c>
      <c r="V7" s="88">
        <f>'Tanker Operator'!J7+'Asset Management'!J7+'Dry Operator'!T7+Eliminations!T7</f>
        <v>0</v>
      </c>
      <c r="W7" s="50">
        <f>+'Assets &amp; Logistics'!C7+'Freight services &amp; Trading'!C7+Eliminations!U7</f>
        <v>0</v>
      </c>
      <c r="X7" s="56"/>
      <c r="Y7" s="56"/>
      <c r="Z7" s="88"/>
    </row>
    <row r="8" spans="1:26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>
        <f>'Tanker Operator'!I8+'Asset Management'!I8+'Dry Operator'!S8+Eliminations!S8</f>
        <v>0.3</v>
      </c>
      <c r="V8" s="88">
        <f>'Tanker Operator'!J8+'Asset Management'!J8+'Dry Operator'!T8+Eliminations!T8</f>
        <v>0.5</v>
      </c>
      <c r="W8" s="50">
        <f>+'Assets &amp; Logistics'!C8+'Freight services &amp; Trading'!C8+Eliminations!U8</f>
        <v>0.4</v>
      </c>
      <c r="X8" s="56"/>
      <c r="Y8" s="56"/>
      <c r="Z8" s="88"/>
    </row>
    <row r="9" spans="1:26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>
        <f>'Tanker Operator'!I9+'Asset Management'!I9+'Dry Operator'!S9+Eliminations!S9</f>
        <v>-327.40000000000003</v>
      </c>
      <c r="V9" s="88">
        <f>'Tanker Operator'!J9+'Asset Management'!J9+'Dry Operator'!T9+Eliminations!T9</f>
        <v>-369.8</v>
      </c>
      <c r="W9" s="53">
        <f>+'Assets &amp; Logistics'!C9+'Freight services &amp; Trading'!C9+Eliminations!U9</f>
        <v>-353.6</v>
      </c>
      <c r="X9" s="57"/>
      <c r="Y9" s="56"/>
      <c r="Z9" s="88"/>
    </row>
    <row r="10" spans="1:26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>
        <f>'Tanker Operator'!I10+'Asset Management'!I10+'Dry Operator'!S10+Eliminations!S10</f>
        <v>613</v>
      </c>
      <c r="V10" s="89">
        <f>'Tanker Operator'!J10+'Asset Management'!J10+'Dry Operator'!T10+Eliminations!T10</f>
        <v>783</v>
      </c>
      <c r="W10" s="76">
        <f>+'Assets &amp; Logistics'!C10+'Freight services &amp; Trading'!C10+Eliminations!U10</f>
        <v>734.3</v>
      </c>
      <c r="X10" s="75"/>
      <c r="Y10" s="75"/>
      <c r="Z10" s="89"/>
    </row>
    <row r="11" spans="1:26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  <c r="W11" s="50"/>
      <c r="X11" s="56"/>
      <c r="Y11" s="56"/>
      <c r="Z11" s="88"/>
    </row>
    <row r="12" spans="1:26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>
        <f>'Tanker Operator'!I12+'Asset Management'!I12+'Dry Operator'!S12+Eliminations!S12</f>
        <v>0.79999999999999982</v>
      </c>
      <c r="V12" s="88">
        <f>'Tanker Operator'!J12+'Asset Management'!J12+'Dry Operator'!T12+Eliminations!T12</f>
        <v>1.8999999999999997</v>
      </c>
      <c r="W12" s="50">
        <f>+'Assets &amp; Logistics'!C12+'Freight services &amp; Trading'!C12+Eliminations!U12</f>
        <v>8.8000000000000007</v>
      </c>
      <c r="X12" s="56"/>
      <c r="Y12" s="56"/>
      <c r="Z12" s="88"/>
    </row>
    <row r="13" spans="1:26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>
        <f>'Tanker Operator'!I13+'Asset Management'!I13+'Dry Operator'!S13+Eliminations!S13</f>
        <v>-418.5</v>
      </c>
      <c r="V13" s="88">
        <f>'Tanker Operator'!J13+'Asset Management'!J13+'Dry Operator'!T13+Eliminations!T13</f>
        <v>-497.70000000000005</v>
      </c>
      <c r="W13" s="50">
        <f>+'Assets &amp; Logistics'!C13+'Freight services &amp; Trading'!C13+Eliminations!U13</f>
        <v>-479</v>
      </c>
      <c r="X13" s="56"/>
      <c r="Y13" s="56"/>
      <c r="Z13" s="88"/>
    </row>
    <row r="14" spans="1:26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>
        <f>'Tanker Operator'!I14+'Asset Management'!I14+'Dry Operator'!S14+Eliminations!S14</f>
        <v>-17.3</v>
      </c>
      <c r="V14" s="88">
        <f>'Tanker Operator'!J14+'Asset Management'!J14+'Dry Operator'!T14+Eliminations!T14</f>
        <v>-20.2</v>
      </c>
      <c r="W14" s="50">
        <f>+'Assets &amp; Logistics'!C14+'Freight services &amp; Trading'!C14+Eliminations!U14</f>
        <v>-16.399999999999999</v>
      </c>
      <c r="X14" s="56"/>
      <c r="Y14" s="56"/>
      <c r="Z14" s="88"/>
    </row>
    <row r="15" spans="1:26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>
        <f>'Tanker Operator'!I15+'Asset Management'!I15+'Dry Operator'!S15+Eliminations!S15</f>
        <v>178</v>
      </c>
      <c r="V15" s="89">
        <f>'Tanker Operator'!J15+'Asset Management'!J15+'Dry Operator'!T15+Eliminations!T15</f>
        <v>267</v>
      </c>
      <c r="W15" s="76">
        <f>+'Assets &amp; Logistics'!C15+'Freight services &amp; Trading'!C15+Eliminations!U15</f>
        <v>247.69999999999987</v>
      </c>
      <c r="X15" s="75"/>
      <c r="Y15" s="75"/>
      <c r="Z15" s="89"/>
    </row>
    <row r="16" spans="1:26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  <c r="W16" s="50"/>
      <c r="X16" s="56"/>
      <c r="Y16" s="56"/>
      <c r="Z16" s="88"/>
    </row>
    <row r="17" spans="1:26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>
        <f>'Tanker Operator'!I17+'Asset Management'!I17+'Dry Operator'!S17+Eliminations!S17</f>
        <v>-30</v>
      </c>
      <c r="V17" s="88">
        <f>'Tanker Operator'!J17+'Asset Management'!J17+'Dry Operator'!T17+Eliminations!T17</f>
        <v>-46.5</v>
      </c>
      <c r="W17" s="50">
        <f>+'Assets &amp; Logistics'!C17+'Freight services &amp; Trading'!C17+Eliminations!U17</f>
        <v>-36.5</v>
      </c>
      <c r="X17" s="56"/>
      <c r="Y17" s="56"/>
      <c r="Z17" s="88"/>
    </row>
    <row r="18" spans="1:26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>
        <f>'Tanker Operator'!I18+'Asset Management'!I18+'Dry Operator'!S18+Eliminations!S18</f>
        <v>148</v>
      </c>
      <c r="V18" s="89">
        <f>'Tanker Operator'!J18+'Asset Management'!J18+'Dry Operator'!T18+Eliminations!T18</f>
        <v>220.5</v>
      </c>
      <c r="W18" s="76">
        <f>+'Assets &amp; Logistics'!C18+'Freight services &amp; Trading'!C18+Eliminations!U18</f>
        <v>211.19999999999987</v>
      </c>
      <c r="X18" s="75"/>
      <c r="Y18" s="75"/>
      <c r="Z18" s="89"/>
    </row>
    <row r="19" spans="1:26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  <c r="W19" s="50"/>
      <c r="X19" s="56"/>
      <c r="Y19" s="56"/>
      <c r="Z19" s="88"/>
    </row>
    <row r="20" spans="1:26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>
        <f>'Tanker Operator'!I20+'Asset Management'!I20+'Dry Operator'!S20+Eliminations!S20</f>
        <v>13.4</v>
      </c>
      <c r="V20" s="88">
        <f>'Tanker Operator'!J20+'Asset Management'!J20+'Dry Operator'!T20+Eliminations!T20</f>
        <v>3.5</v>
      </c>
      <c r="W20" s="50">
        <f>+'Assets &amp; Logistics'!C20+'Freight services &amp; Trading'!C20+Eliminations!U20</f>
        <v>28.4</v>
      </c>
      <c r="X20" s="56"/>
      <c r="Y20" s="56"/>
      <c r="Z20" s="88"/>
    </row>
    <row r="21" spans="1:26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>
        <f>'Tanker Operator'!I21+'Asset Management'!I21+'Dry Operator'!S21+Eliminations!S21</f>
        <v>-81</v>
      </c>
      <c r="V21" s="88">
        <f>'Tanker Operator'!J21+'Asset Management'!J21+'Dry Operator'!T21+Eliminations!T21</f>
        <v>-92.5</v>
      </c>
      <c r="W21" s="50">
        <f>+'Assets &amp; Logistics'!C21+'Freight services &amp; Trading'!C21+Eliminations!U21</f>
        <v>-107.8</v>
      </c>
      <c r="X21" s="56"/>
      <c r="Y21" s="56"/>
      <c r="Z21" s="88"/>
    </row>
    <row r="22" spans="1:26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>
        <f>'Tanker Operator'!I22+'Asset Management'!I22+'Dry Operator'!S22+Eliminations!S22</f>
        <v>-2.1</v>
      </c>
      <c r="V22" s="88">
        <f>'Tanker Operator'!J22+'Asset Management'!J22+'Dry Operator'!T22+Eliminations!T22</f>
        <v>3.2</v>
      </c>
      <c r="W22" s="50">
        <f>+'Assets &amp; Logistics'!C22+'Freight services &amp; Trading'!C22+Eliminations!U22</f>
        <v>-0.3</v>
      </c>
      <c r="X22" s="56"/>
      <c r="Y22" s="56"/>
      <c r="Z22" s="88"/>
    </row>
    <row r="23" spans="1:26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>
        <f>'Tanker Operator'!I23+'Asset Management'!I23+'Dry Operator'!S23+Eliminations!S23</f>
        <v>78.3</v>
      </c>
      <c r="V23" s="89">
        <f>'Tanker Operator'!J23+'Asset Management'!J23+'Dry Operator'!T23+Eliminations!T23</f>
        <v>134.70000000000002</v>
      </c>
      <c r="W23" s="76">
        <f>+'Assets &amp; Logistics'!C23+'Freight services &amp; Trading'!C23+Eliminations!U23</f>
        <v>131.49999999999986</v>
      </c>
      <c r="X23" s="75"/>
      <c r="Y23" s="75"/>
      <c r="Z23" s="89"/>
    </row>
    <row r="24" spans="1:26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  <c r="W24" s="50"/>
      <c r="X24" s="56"/>
      <c r="Y24" s="56"/>
      <c r="Z24" s="88"/>
    </row>
    <row r="25" spans="1:26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>
        <f>'Tanker Operator'!I25+'Asset Management'!I25+'Dry Operator'!S25+Eliminations!S25</f>
        <v>0</v>
      </c>
      <c r="V25" s="88">
        <f>'Tanker Operator'!J25+'Asset Management'!J25+'Dry Operator'!T25+Eliminations!T25</f>
        <v>0</v>
      </c>
      <c r="W25" s="50">
        <f>+'Assets &amp; Logistics'!C25+'Freight services &amp; Trading'!C25+Eliminations!U25</f>
        <v>0</v>
      </c>
      <c r="X25" s="56"/>
      <c r="Y25" s="56"/>
      <c r="Z25" s="88"/>
    </row>
    <row r="26" spans="1:26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>
        <f>'Tanker Operator'!I26+'Asset Management'!I26+'Dry Operator'!S26+Eliminations!S26</f>
        <v>-1.2000000000000002</v>
      </c>
      <c r="V26" s="88">
        <f>'Tanker Operator'!J26+'Asset Management'!J26+'Dry Operator'!T26+Eliminations!T26</f>
        <v>-0.4</v>
      </c>
      <c r="W26" s="50">
        <f>+'Assets &amp; Logistics'!C26+'Freight services &amp; Trading'!C26+Eliminations!U26</f>
        <v>0.30000000000000004</v>
      </c>
      <c r="X26" s="56"/>
      <c r="Y26" s="56"/>
      <c r="Z26" s="88"/>
    </row>
    <row r="27" spans="1:26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>
        <f>'Tanker Operator'!I27+'Asset Management'!I27+'Dry Operator'!S27+Eliminations!S27</f>
        <v>-9.9</v>
      </c>
      <c r="V27" s="88">
        <f>'Tanker Operator'!J27+'Asset Management'!J27+'Dry Operator'!T27+Eliminations!T27</f>
        <v>-10.3</v>
      </c>
      <c r="W27" s="50">
        <f>+'Assets &amp; Logistics'!C27+'Freight services &amp; Trading'!C27+Eliminations!U27</f>
        <v>-12.899999999999999</v>
      </c>
      <c r="X27" s="56"/>
      <c r="Y27" s="56"/>
      <c r="Z27" s="88"/>
    </row>
    <row r="28" spans="1:26" s="1" customFormat="1" x14ac:dyDescent="0.25">
      <c r="A28" s="19" t="s">
        <v>14</v>
      </c>
      <c r="B28" s="19"/>
      <c r="C28" s="116">
        <v>1.7000000000000353</v>
      </c>
      <c r="D28" s="97">
        <v>-2.3999999999999835</v>
      </c>
      <c r="E28" s="97">
        <v>-3.9999999999999893</v>
      </c>
      <c r="F28" s="118">
        <v>27.099999999999948</v>
      </c>
      <c r="G28" s="116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6">
        <v>-3.1000000000000121</v>
      </c>
      <c r="L28" s="97">
        <v>-6.6999999999999869</v>
      </c>
      <c r="M28" s="97">
        <v>2.3999999999999595</v>
      </c>
      <c r="N28" s="97">
        <v>31.499999999999947</v>
      </c>
      <c r="O28" s="116">
        <v>29.800000000000054</v>
      </c>
      <c r="P28" s="97">
        <v>30.400000000000009</v>
      </c>
      <c r="Q28" s="97">
        <v>28.400000000000027</v>
      </c>
      <c r="R28" s="97">
        <v>4.1000000000000369</v>
      </c>
      <c r="S28" s="116">
        <f>'Tanker Operator'!G28+'Asset Management'!G28+'Dry Operator'!Q28+Eliminations!Q28</f>
        <v>-14.200000000000072</v>
      </c>
      <c r="T28" s="97">
        <f>'Tanker Operator'!H28+'Asset Management'!H28+'Dry Operator'!R28+Eliminations!R28</f>
        <v>33.699999999999982</v>
      </c>
      <c r="U28" s="97">
        <f>'Tanker Operator'!I28+'Asset Management'!I28+'Dry Operator'!S28+Eliminations!S28</f>
        <v>67.2</v>
      </c>
      <c r="V28" s="118">
        <f>'Tanker Operator'!J28+'Asset Management'!J28+'Dry Operator'!T28+Eliminations!T28</f>
        <v>124.00000000000001</v>
      </c>
      <c r="W28" s="116">
        <f>+'Assets &amp; Logistics'!C28+'Freight services &amp; Trading'!C28+Eliminations!U28</f>
        <v>118.89999999999986</v>
      </c>
      <c r="X28" s="97"/>
      <c r="Y28" s="97"/>
      <c r="Z28" s="118"/>
    </row>
    <row r="29" spans="1:26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  <c r="W29" s="50"/>
      <c r="X29" s="56"/>
      <c r="Y29" s="56"/>
      <c r="Z29" s="88"/>
    </row>
    <row r="30" spans="1:26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>
        <f>'Tanker Operator'!I30+'Asset Management'!I30+'Dry Operator'!S30+Eliminations!S30</f>
        <v>-2.2000000000000002</v>
      </c>
      <c r="V30" s="88">
        <f>'Tanker Operator'!J30+'Asset Management'!J30+'Dry Operator'!T30+Eliminations!T30</f>
        <v>-1.4</v>
      </c>
      <c r="W30" s="50">
        <f>+'Assets &amp; Logistics'!C30+'Freight services &amp; Trading'!C30+Eliminations!U30</f>
        <v>-1.8</v>
      </c>
      <c r="X30" s="56"/>
      <c r="Y30" s="56"/>
      <c r="Z30" s="88"/>
    </row>
    <row r="31" spans="1:26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>
        <f>'Tanker Operator'!I31+'Asset Management'!I31+'Dry Operator'!S31+Eliminations!S31</f>
        <v>65</v>
      </c>
      <c r="V31" s="90">
        <f>'Tanker Operator'!J31+'Asset Management'!J31+'Dry Operator'!T31+Eliminations!T31</f>
        <v>122.60000000000001</v>
      </c>
      <c r="W31" s="79">
        <f>+'Assets &amp; Logistics'!C31+'Freight services &amp; Trading'!C31+Eliminations!U31</f>
        <v>117.1</v>
      </c>
      <c r="X31" s="65"/>
      <c r="Y31" s="65"/>
      <c r="Z31" s="90"/>
    </row>
    <row r="32" spans="1:26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  <c r="W32" s="50">
        <f>+'Assets &amp; Logistics'!C32+'Freight services &amp; Trading'!C32+Eliminations!U32</f>
        <v>0</v>
      </c>
      <c r="X32" s="56"/>
      <c r="Y32" s="56"/>
      <c r="Z32" s="88"/>
    </row>
    <row r="33" spans="1:26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  <c r="W33" s="50">
        <f>+'Assets &amp; Logistics'!C33+'Freight services &amp; Trading'!C33+Eliminations!U33</f>
        <v>0</v>
      </c>
      <c r="X33" s="56"/>
      <c r="Y33" s="56"/>
      <c r="Z33" s="88"/>
    </row>
    <row r="34" spans="1:26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  <c r="W34" s="50">
        <f>+'Assets &amp; Logistics'!C34+'Freight services &amp; Trading'!C34+Eliminations!U34</f>
        <v>-28.4</v>
      </c>
      <c r="X34" s="56"/>
      <c r="Y34" s="56"/>
      <c r="Z34" s="88"/>
    </row>
    <row r="35" spans="1:26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70"/>
      <c r="W35" s="53">
        <f>+'Assets &amp; Logistics'!C35+'Freight services &amp; Trading'!C35+Eliminations!U35</f>
        <v>0</v>
      </c>
      <c r="X35" s="57"/>
      <c r="Y35" s="57"/>
      <c r="Z35" s="70"/>
    </row>
    <row r="36" spans="1:26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0"/>
      <c r="W36" s="79">
        <f>+'Assets &amp; Logistics'!C36+'Freight services &amp; Trading'!C36+Eliminations!U36</f>
        <v>13.100000000000009</v>
      </c>
      <c r="X36" s="65"/>
      <c r="Y36" s="65"/>
      <c r="Z36" s="90"/>
    </row>
    <row r="37" spans="1:26" x14ac:dyDescent="0.25">
      <c r="C37" s="117"/>
      <c r="D37" s="51"/>
      <c r="E37" s="51"/>
      <c r="F37" s="51"/>
      <c r="G37" s="117"/>
      <c r="H37" s="57"/>
      <c r="I37" s="57"/>
      <c r="J37" s="57"/>
      <c r="K37" s="117"/>
      <c r="L37" s="51"/>
      <c r="M37" s="51"/>
      <c r="N37" s="51"/>
      <c r="O37" s="117"/>
      <c r="P37" s="123"/>
      <c r="Q37" s="123"/>
      <c r="R37" s="51"/>
      <c r="S37" s="117"/>
      <c r="T37" s="123"/>
      <c r="U37" s="123"/>
      <c r="V37" s="132"/>
      <c r="W37" s="117"/>
      <c r="X37" s="123"/>
      <c r="Y37" s="123"/>
      <c r="Z37" s="132"/>
    </row>
    <row r="38" spans="1:26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>
        <f>'Tanker Operator'!I37+'Asset Management'!I37+'Dry Operator'!S37+Eliminations!S36</f>
        <v>51.599999999999994</v>
      </c>
      <c r="V38" s="90">
        <f>'Tanker Operator'!J37+'Asset Management'!J37+'Dry Operator'!T37+Eliminations!T36</f>
        <v>120.00000000000001</v>
      </c>
      <c r="W38" s="79">
        <f>+'Assets &amp; Logistics'!C36+'Freight services &amp; Trading'!C37+Eliminations!U36</f>
        <v>88.7</v>
      </c>
      <c r="X38" s="65"/>
      <c r="Y38" s="65"/>
      <c r="Z38" s="90"/>
    </row>
    <row r="40" spans="1:26" x14ac:dyDescent="0.25">
      <c r="I40" s="51"/>
      <c r="J40" s="51"/>
    </row>
  </sheetData>
  <mergeCells count="6"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0"/>
      <c r="E2"/>
    </row>
    <row r="3" spans="1:16" ht="15.75" thickBot="1" x14ac:dyDescent="0.3">
      <c r="C3" s="139">
        <v>2017</v>
      </c>
      <c r="D3" s="141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6"/>
  <sheetViews>
    <sheetView showGridLines="0" topLeftCell="E1" zoomScaleNormal="100" workbookViewId="0">
      <selection activeCell="A2" sqref="A2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thickBot="1" x14ac:dyDescent="0.35">
      <c r="A2" s="27" t="s">
        <v>81</v>
      </c>
    </row>
    <row r="3" spans="1:24" ht="15.75" thickBot="1" x14ac:dyDescent="0.3">
      <c r="C3" s="136">
        <v>2017</v>
      </c>
      <c r="D3" s="137"/>
      <c r="E3" s="136">
        <v>2018</v>
      </c>
      <c r="F3" s="137"/>
      <c r="G3" s="137"/>
      <c r="H3" s="138"/>
      <c r="I3" s="136">
        <v>2019</v>
      </c>
      <c r="J3" s="137"/>
      <c r="K3" s="137"/>
      <c r="L3" s="138"/>
      <c r="M3" s="136">
        <v>2020</v>
      </c>
      <c r="N3" s="137"/>
      <c r="O3" s="137"/>
      <c r="P3" s="138"/>
      <c r="Q3" s="136">
        <v>2021</v>
      </c>
      <c r="R3" s="137"/>
      <c r="S3" s="137"/>
      <c r="T3" s="138"/>
      <c r="U3" s="136">
        <v>2022</v>
      </c>
      <c r="V3" s="137"/>
      <c r="W3" s="137"/>
      <c r="X3" s="138"/>
    </row>
    <row r="4" spans="1:24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07" t="s">
        <v>20</v>
      </c>
      <c r="Q4" s="125" t="s">
        <v>17</v>
      </c>
      <c r="R4" s="126" t="s">
        <v>52</v>
      </c>
      <c r="S4" s="126" t="s">
        <v>19</v>
      </c>
      <c r="T4" s="127" t="s">
        <v>20</v>
      </c>
      <c r="U4" s="129" t="s">
        <v>17</v>
      </c>
      <c r="V4" s="130" t="s">
        <v>52</v>
      </c>
      <c r="W4" s="130" t="s">
        <v>19</v>
      </c>
      <c r="X4" s="131" t="s">
        <v>20</v>
      </c>
    </row>
    <row r="5" spans="1:24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2"/>
      <c r="U5" s="5"/>
      <c r="W5" s="8"/>
      <c r="X5" s="112"/>
    </row>
    <row r="6" spans="1:24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  <c r="U6" s="50"/>
      <c r="V6" s="51"/>
      <c r="W6" s="56"/>
      <c r="X6" s="88"/>
    </row>
    <row r="7" spans="1:24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>
        <v>-86.7</v>
      </c>
      <c r="T7" s="88">
        <v>-85.8</v>
      </c>
      <c r="U7" s="50">
        <v>-91.7</v>
      </c>
      <c r="V7" s="49"/>
      <c r="W7" s="49"/>
      <c r="X7" s="88"/>
    </row>
    <row r="8" spans="1:24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  <c r="U8" s="50"/>
      <c r="V8" s="49"/>
      <c r="W8" s="49"/>
      <c r="X8" s="88"/>
    </row>
    <row r="9" spans="1:24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>
        <v>5.2</v>
      </c>
      <c r="T9" s="70">
        <v>5.6</v>
      </c>
      <c r="U9" s="53">
        <v>3.9</v>
      </c>
      <c r="V9" s="57"/>
      <c r="W9" s="57"/>
      <c r="X9" s="70"/>
    </row>
    <row r="10" spans="1:24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>
        <v>-81.5</v>
      </c>
      <c r="T10" s="113">
        <f>SUM(T6:T9)</f>
        <v>-80.2</v>
      </c>
      <c r="U10" s="54">
        <f>SUM(U5:U9)</f>
        <v>-87.8</v>
      </c>
      <c r="V10" s="85"/>
      <c r="W10" s="85"/>
      <c r="X10" s="113"/>
    </row>
    <row r="11" spans="1:24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  <c r="U11" s="50"/>
      <c r="V11" s="51"/>
      <c r="W11" s="56"/>
      <c r="X11" s="88"/>
    </row>
    <row r="12" spans="1:24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>
        <v>-0.2</v>
      </c>
      <c r="U12" s="50">
        <v>-0.2</v>
      </c>
      <c r="V12" s="51"/>
      <c r="W12" s="56"/>
      <c r="X12" s="88"/>
    </row>
    <row r="13" spans="1:24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>
        <v>81.5</v>
      </c>
      <c r="T13" s="88">
        <v>80.400000000000006</v>
      </c>
      <c r="U13" s="50">
        <v>88</v>
      </c>
      <c r="V13" s="49"/>
      <c r="W13" s="49"/>
      <c r="X13" s="88"/>
    </row>
    <row r="14" spans="1:24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  <c r="U14" s="53"/>
      <c r="V14" s="57"/>
      <c r="W14" s="57"/>
      <c r="X14" s="70"/>
    </row>
    <row r="15" spans="1:24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>
        <v>0</v>
      </c>
      <c r="T15" s="113">
        <f>SUM(T10:T14)</f>
        <v>0</v>
      </c>
      <c r="U15" s="54">
        <f>SUM(U10:U14)</f>
        <v>0</v>
      </c>
      <c r="V15" s="85"/>
      <c r="W15" s="85"/>
      <c r="X15" s="113"/>
    </row>
    <row r="16" spans="1:24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  <c r="U16" s="50"/>
      <c r="V16" s="51"/>
      <c r="W16" s="56"/>
      <c r="X16" s="88"/>
    </row>
    <row r="17" spans="1:24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  <c r="U17" s="53"/>
      <c r="V17" s="57"/>
      <c r="W17" s="57"/>
      <c r="X17" s="70"/>
    </row>
    <row r="18" spans="1:24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>
        <v>0</v>
      </c>
      <c r="T18" s="113">
        <f>SUM(T15:T17)</f>
        <v>0</v>
      </c>
      <c r="U18" s="48">
        <f>SUM(U15:U17)</f>
        <v>0</v>
      </c>
      <c r="V18" s="75"/>
      <c r="W18" s="85"/>
      <c r="X18" s="113"/>
    </row>
    <row r="19" spans="1:24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  <c r="U19" s="50"/>
      <c r="V19" s="51"/>
      <c r="W19" s="56"/>
      <c r="X19" s="88"/>
    </row>
    <row r="20" spans="1:24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  <c r="U20" s="50"/>
      <c r="V20" s="51"/>
      <c r="W20" s="56"/>
      <c r="X20" s="88"/>
    </row>
    <row r="21" spans="1:24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  <c r="U21" s="50"/>
      <c r="V21" s="51"/>
      <c r="W21" s="56"/>
      <c r="X21" s="88"/>
    </row>
    <row r="22" spans="1:24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  <c r="U22" s="53"/>
      <c r="V22" s="57"/>
      <c r="W22" s="57"/>
      <c r="X22" s="70"/>
    </row>
    <row r="23" spans="1:24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>
        <v>0</v>
      </c>
      <c r="T23" s="113">
        <f>SUM(T18:T22)</f>
        <v>0</v>
      </c>
      <c r="U23" s="76">
        <f>SUM(U18:U22)</f>
        <v>0</v>
      </c>
      <c r="V23" s="85"/>
      <c r="W23" s="85"/>
      <c r="X23" s="113"/>
    </row>
    <row r="24" spans="1:24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  <c r="U24" s="50"/>
      <c r="V24" s="51"/>
      <c r="W24" s="56"/>
      <c r="X24" s="88"/>
    </row>
    <row r="25" spans="1:24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  <c r="U25" s="50"/>
      <c r="V25" s="51"/>
      <c r="W25" s="56"/>
      <c r="X25" s="88"/>
    </row>
    <row r="26" spans="1:24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  <c r="U26" s="50"/>
      <c r="V26" s="51"/>
      <c r="W26" s="56"/>
      <c r="X26" s="88"/>
    </row>
    <row r="27" spans="1:24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  <c r="U27" s="53"/>
      <c r="V27" s="57"/>
      <c r="W27" s="57"/>
      <c r="X27" s="70"/>
    </row>
    <row r="28" spans="1:24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>
        <v>0</v>
      </c>
      <c r="T28" s="113">
        <f>SUM(T23:T27)</f>
        <v>0</v>
      </c>
      <c r="U28" s="48">
        <f>SUM(U23:U27)</f>
        <v>0</v>
      </c>
      <c r="V28" s="75"/>
      <c r="W28" s="85"/>
      <c r="X28" s="113"/>
    </row>
    <row r="29" spans="1:24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  <c r="U29" s="50"/>
      <c r="V29" s="51"/>
      <c r="W29" s="56"/>
      <c r="X29" s="88"/>
    </row>
    <row r="30" spans="1:24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  <c r="U30" s="53"/>
      <c r="V30" s="57"/>
      <c r="W30" s="57"/>
      <c r="X30" s="70"/>
    </row>
    <row r="31" spans="1:24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>
        <v>0</v>
      </c>
      <c r="T31" s="128">
        <f>SUM(T28:T30)</f>
        <v>0</v>
      </c>
      <c r="U31" s="66">
        <f>SUM(U28:U30)</f>
        <v>0</v>
      </c>
      <c r="V31" s="65"/>
      <c r="W31" s="66"/>
      <c r="X31" s="128"/>
    </row>
    <row r="32" spans="1:24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  <c r="U32" s="53"/>
      <c r="V32" s="57"/>
      <c r="W32" s="57"/>
      <c r="X32" s="70"/>
    </row>
    <row r="33" spans="1:24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  <c r="U33" s="50"/>
      <c r="V33" s="51"/>
      <c r="W33" s="56"/>
      <c r="X33" s="88"/>
    </row>
    <row r="34" spans="1:24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  <c r="U34" s="50"/>
      <c r="V34" s="51"/>
      <c r="W34" s="56"/>
      <c r="X34" s="88"/>
    </row>
    <row r="35" spans="1:24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  <c r="U35" s="50"/>
      <c r="V35" s="51"/>
      <c r="W35" s="56"/>
      <c r="X35" s="88"/>
    </row>
    <row r="36" spans="1:24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>
        <v>0</v>
      </c>
      <c r="T36" s="128">
        <f>SUM(T31:T32)</f>
        <v>0</v>
      </c>
      <c r="U36" s="66">
        <f>SUM(U31:U32)</f>
        <v>0</v>
      </c>
      <c r="V36" s="66"/>
      <c r="W36" s="66"/>
      <c r="X36" s="128"/>
    </row>
  </sheetData>
  <mergeCells count="6"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showGridLines="0" workbookViewId="0">
      <pane xSplit="2" ySplit="4" topLeftCell="P38" activePane="bottomRight" state="frozen"/>
      <selection pane="topRight" activeCell="C1" sqref="C1"/>
      <selection pane="bottomLeft" activeCell="A5" sqref="A5"/>
      <selection pane="bottomRight" activeCell="W62" sqref="W62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9.5" thickBot="1" x14ac:dyDescent="0.35">
      <c r="A2" s="27" t="s">
        <v>51</v>
      </c>
    </row>
    <row r="3" spans="1:26" ht="15.75" thickBot="1" x14ac:dyDescent="0.3">
      <c r="C3" s="136">
        <v>2017</v>
      </c>
      <c r="D3" s="137"/>
      <c r="E3" s="137"/>
      <c r="F3" s="137"/>
      <c r="G3" s="136">
        <v>2018</v>
      </c>
      <c r="H3" s="137"/>
      <c r="I3" s="137"/>
      <c r="J3" s="138"/>
      <c r="K3" s="136">
        <v>2019</v>
      </c>
      <c r="L3" s="137"/>
      <c r="M3" s="137"/>
      <c r="N3" s="138"/>
      <c r="O3" s="136">
        <v>2020</v>
      </c>
      <c r="P3" s="137"/>
      <c r="Q3" s="137"/>
      <c r="R3" s="138"/>
      <c r="S3" s="136">
        <v>2021</v>
      </c>
      <c r="T3" s="137"/>
      <c r="U3" s="137"/>
      <c r="V3" s="138"/>
      <c r="W3" s="136">
        <v>2022</v>
      </c>
      <c r="X3" s="137"/>
      <c r="Y3" s="137"/>
      <c r="Z3" s="138"/>
    </row>
    <row r="4" spans="1:26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5" t="s">
        <v>17</v>
      </c>
      <c r="P4" s="106" t="s">
        <v>52</v>
      </c>
      <c r="Q4" s="106" t="s">
        <v>19</v>
      </c>
      <c r="R4" s="10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2"/>
      <c r="S5" s="7"/>
      <c r="T5" s="8"/>
      <c r="V5" s="112"/>
      <c r="W5" s="7"/>
      <c r="X5" s="8"/>
      <c r="Z5" s="112"/>
    </row>
    <row r="6" spans="1:26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  <c r="W6" s="7"/>
      <c r="X6" s="8"/>
      <c r="Z6" s="10"/>
    </row>
    <row r="7" spans="1:26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>
        <v>676.1</v>
      </c>
      <c r="V7" s="87">
        <v>703</v>
      </c>
      <c r="W7" s="50">
        <v>762.2</v>
      </c>
      <c r="X7" s="49"/>
      <c r="Y7" s="49"/>
      <c r="Z7" s="87"/>
    </row>
    <row r="8" spans="1:26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>
        <v>530</v>
      </c>
      <c r="V8" s="87">
        <v>556.5</v>
      </c>
      <c r="W8" s="50">
        <v>618.5</v>
      </c>
      <c r="X8" s="49"/>
      <c r="Y8" s="49"/>
      <c r="Z8" s="87"/>
    </row>
    <row r="9" spans="1:26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>
        <v>48.8</v>
      </c>
      <c r="V9" s="87">
        <v>49.7</v>
      </c>
      <c r="W9" s="50">
        <v>49.8</v>
      </c>
      <c r="X9" s="49"/>
      <c r="Y9" s="49"/>
      <c r="Z9" s="87"/>
    </row>
    <row r="10" spans="1:26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>
        <v>46.4</v>
      </c>
      <c r="V10" s="69">
        <v>11.3</v>
      </c>
      <c r="W10" s="53">
        <v>28.5</v>
      </c>
      <c r="X10" s="52"/>
      <c r="Y10" s="52"/>
      <c r="Z10" s="69"/>
    </row>
    <row r="11" spans="1:26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3">
        <v>1130.1999999999998</v>
      </c>
      <c r="S11" s="54">
        <f>SUM(S7:S10)</f>
        <v>1174.8</v>
      </c>
      <c r="T11" s="75">
        <f>SUM(T7:T10)</f>
        <v>1235.0999999999999</v>
      </c>
      <c r="U11" s="48">
        <v>1301.3</v>
      </c>
      <c r="V11" s="113">
        <f>SUM(V7:V10)</f>
        <v>1320.5</v>
      </c>
      <c r="W11" s="54">
        <f>SUM(W7:W10)</f>
        <v>1459</v>
      </c>
      <c r="X11" s="75"/>
      <c r="Y11" s="48"/>
      <c r="Z11" s="113"/>
    </row>
    <row r="12" spans="1:26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  <c r="W12" s="50"/>
      <c r="X12" s="56"/>
      <c r="Y12" s="56"/>
      <c r="Z12" s="88"/>
    </row>
    <row r="13" spans="1:26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>
        <v>10.8</v>
      </c>
      <c r="V13" s="88">
        <v>10</v>
      </c>
      <c r="W13" s="50">
        <v>9.9</v>
      </c>
      <c r="X13" s="56"/>
      <c r="Y13" s="56"/>
      <c r="Z13" s="88"/>
    </row>
    <row r="14" spans="1:26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>
        <v>11.9</v>
      </c>
      <c r="V14" s="69">
        <v>9.1</v>
      </c>
      <c r="W14" s="53">
        <v>7.9</v>
      </c>
      <c r="X14" s="52"/>
      <c r="Y14" s="52"/>
      <c r="Z14" s="69"/>
    </row>
    <row r="15" spans="1:26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3">
        <v>24.5</v>
      </c>
      <c r="S15" s="54">
        <f>SUM(S13:S14)</f>
        <v>22</v>
      </c>
      <c r="T15" s="75">
        <f>SUM(T13:T14)</f>
        <v>18.100000000000001</v>
      </c>
      <c r="U15" s="48">
        <v>22.7</v>
      </c>
      <c r="V15" s="113">
        <f>SUM(V13:V14)</f>
        <v>19.100000000000001</v>
      </c>
      <c r="W15" s="54">
        <f>SUM(W13:W14)</f>
        <v>17.8</v>
      </c>
      <c r="X15" s="75"/>
      <c r="Y15" s="48"/>
      <c r="Z15" s="113"/>
    </row>
    <row r="16" spans="1:26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  <c r="W16" s="53"/>
      <c r="X16" s="57"/>
      <c r="Y16" s="57"/>
      <c r="Z16" s="70"/>
    </row>
    <row r="17" spans="1:26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3">
        <v>1154.6999999999998</v>
      </c>
      <c r="S17" s="54">
        <f>S11+S15</f>
        <v>1196.8</v>
      </c>
      <c r="T17" s="75">
        <f>T11+T15</f>
        <v>1253.1999999999998</v>
      </c>
      <c r="U17" s="48">
        <v>1324</v>
      </c>
      <c r="V17" s="113">
        <f>+V11+V15</f>
        <v>1339.6</v>
      </c>
      <c r="W17" s="54">
        <f>+W15+W11</f>
        <v>1476.8</v>
      </c>
      <c r="X17" s="75"/>
      <c r="Y17" s="48"/>
      <c r="Z17" s="113"/>
    </row>
    <row r="18" spans="1:26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  <c r="W18" s="50"/>
      <c r="X18" s="56"/>
      <c r="Y18" s="56"/>
      <c r="Z18" s="88"/>
    </row>
    <row r="19" spans="1:26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1">
        <v>65.8</v>
      </c>
      <c r="S19" s="50">
        <v>101.6</v>
      </c>
      <c r="T19" s="59">
        <v>103.5</v>
      </c>
      <c r="U19" s="59">
        <v>101.7</v>
      </c>
      <c r="V19" s="101">
        <v>117.1</v>
      </c>
      <c r="W19" s="50">
        <v>177</v>
      </c>
      <c r="X19" s="59"/>
      <c r="Y19" s="59"/>
      <c r="Z19" s="101"/>
    </row>
    <row r="20" spans="1:26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1">
        <v>13.7</v>
      </c>
      <c r="S20" s="50">
        <v>12.3</v>
      </c>
      <c r="T20" s="59">
        <v>11.5</v>
      </c>
      <c r="U20" s="59">
        <v>21.7</v>
      </c>
      <c r="V20" s="101">
        <v>23.7</v>
      </c>
      <c r="W20" s="50">
        <v>19.5</v>
      </c>
      <c r="X20" s="59"/>
      <c r="Y20" s="59"/>
      <c r="Z20" s="101"/>
    </row>
    <row r="21" spans="1:26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1">
        <v>144.5</v>
      </c>
      <c r="S21" s="60">
        <v>190</v>
      </c>
      <c r="T21" s="59">
        <v>234.5</v>
      </c>
      <c r="U21" s="59">
        <v>264.3</v>
      </c>
      <c r="V21" s="101">
        <v>255.7</v>
      </c>
      <c r="W21" s="60">
        <v>322.7</v>
      </c>
      <c r="X21" s="59"/>
      <c r="Y21" s="59"/>
      <c r="Z21" s="101"/>
    </row>
    <row r="22" spans="1:26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1">
        <v>9.5</v>
      </c>
      <c r="S22" s="50">
        <v>9.9</v>
      </c>
      <c r="T22" s="59">
        <v>13.4</v>
      </c>
      <c r="U22" s="59">
        <v>8.1</v>
      </c>
      <c r="V22" s="101">
        <v>1</v>
      </c>
      <c r="W22" s="50">
        <v>6.2</v>
      </c>
      <c r="X22" s="59"/>
      <c r="Y22" s="59"/>
      <c r="Z22" s="101"/>
    </row>
    <row r="23" spans="1:26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1">
        <v>0</v>
      </c>
      <c r="S23" s="50">
        <v>0</v>
      </c>
      <c r="T23" s="59">
        <v>0</v>
      </c>
      <c r="U23" s="59">
        <v>0</v>
      </c>
      <c r="V23" s="101">
        <v>0</v>
      </c>
      <c r="W23" s="50">
        <v>0</v>
      </c>
      <c r="X23" s="59"/>
      <c r="Y23" s="59"/>
      <c r="Z23" s="101"/>
    </row>
    <row r="24" spans="1:26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1">
        <v>17.7</v>
      </c>
      <c r="S24" s="50">
        <v>15.1</v>
      </c>
      <c r="T24" s="59">
        <v>11.9</v>
      </c>
      <c r="U24" s="59">
        <v>17.8</v>
      </c>
      <c r="V24" s="101">
        <v>18.899999999999999</v>
      </c>
      <c r="W24" s="50">
        <v>31.1</v>
      </c>
      <c r="X24" s="59"/>
      <c r="Y24" s="59"/>
      <c r="Z24" s="101"/>
    </row>
    <row r="25" spans="1:26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1">
        <v>70.2</v>
      </c>
      <c r="S25" s="50">
        <v>98.3</v>
      </c>
      <c r="T25" s="59">
        <v>101.5</v>
      </c>
      <c r="U25" s="59">
        <v>129.19999999999999</v>
      </c>
      <c r="V25" s="101">
        <v>136</v>
      </c>
      <c r="W25" s="50">
        <v>159.1</v>
      </c>
      <c r="X25" s="59"/>
      <c r="Y25" s="59"/>
      <c r="Z25" s="101"/>
    </row>
    <row r="26" spans="1:26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1">
        <v>0</v>
      </c>
      <c r="S26" s="50">
        <v>0</v>
      </c>
      <c r="T26" s="59">
        <v>0</v>
      </c>
      <c r="U26" s="59">
        <v>0</v>
      </c>
      <c r="V26" s="101">
        <v>0</v>
      </c>
      <c r="W26" s="50">
        <v>0</v>
      </c>
      <c r="X26" s="59"/>
      <c r="Y26" s="59"/>
      <c r="Z26" s="101"/>
    </row>
    <row r="27" spans="1:26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8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4">
        <v>331.6</v>
      </c>
      <c r="S27" s="62">
        <v>261.8</v>
      </c>
      <c r="T27" s="61">
        <v>297.3</v>
      </c>
      <c r="U27" s="61">
        <v>289.5</v>
      </c>
      <c r="V27" s="114">
        <v>410.7</v>
      </c>
      <c r="W27" s="62">
        <v>364.8</v>
      </c>
      <c r="X27" s="61"/>
      <c r="Y27" s="61"/>
      <c r="Z27" s="114"/>
    </row>
    <row r="28" spans="1:26" s="21" customFormat="1" x14ac:dyDescent="0.25">
      <c r="A28" s="24"/>
      <c r="B28" s="24"/>
      <c r="C28" s="102">
        <v>513.4</v>
      </c>
      <c r="D28" s="103">
        <v>506.40000000000003</v>
      </c>
      <c r="E28" s="103">
        <v>478.4</v>
      </c>
      <c r="F28" s="103">
        <v>524.1</v>
      </c>
      <c r="G28" s="99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5">
        <v>653</v>
      </c>
      <c r="S28" s="64">
        <f>SUM(S19:S27)</f>
        <v>689</v>
      </c>
      <c r="T28" s="121">
        <f>SUM(T19:T27)</f>
        <v>773.59999999999991</v>
      </c>
      <c r="U28" s="63">
        <v>832.3</v>
      </c>
      <c r="V28" s="115">
        <f>SUM(V19:V27)</f>
        <v>963.09999999999991</v>
      </c>
      <c r="W28" s="64">
        <f>SUM(W19:W27)</f>
        <v>1080.4000000000001</v>
      </c>
      <c r="X28" s="121"/>
      <c r="Y28" s="63"/>
      <c r="Z28" s="115"/>
    </row>
    <row r="29" spans="1:26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  <c r="W29" s="50"/>
      <c r="X29" s="56"/>
      <c r="Y29" s="56"/>
      <c r="Z29" s="88"/>
    </row>
    <row r="30" spans="1:26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>
        <v>46.8</v>
      </c>
      <c r="V30" s="69">
        <v>150.80000000000001</v>
      </c>
      <c r="W30" s="53">
        <v>20.3</v>
      </c>
      <c r="X30" s="52"/>
      <c r="Y30" s="52"/>
      <c r="Z30" s="69"/>
    </row>
    <row r="31" spans="1:26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3">
        <v>670.1</v>
      </c>
      <c r="S31" s="54">
        <f>SUM(S28:S30)</f>
        <v>706.4</v>
      </c>
      <c r="T31" s="75">
        <f>SUM(T28:T30)</f>
        <v>807.49999999999989</v>
      </c>
      <c r="U31" s="48">
        <v>879.1</v>
      </c>
      <c r="V31" s="113">
        <f>+V28+V30</f>
        <v>1113.8999999999999</v>
      </c>
      <c r="W31" s="54">
        <f>+W28+W30</f>
        <v>1100.7</v>
      </c>
      <c r="X31" s="75"/>
      <c r="Y31" s="48"/>
      <c r="Z31" s="113"/>
    </row>
    <row r="32" spans="1:26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  <c r="W32" s="53"/>
      <c r="X32" s="57"/>
      <c r="Y32" s="57"/>
      <c r="Z32" s="70"/>
    </row>
    <row r="33" spans="1:26" s="1" customFormat="1" x14ac:dyDescent="0.25">
      <c r="A33" s="26" t="s">
        <v>66</v>
      </c>
      <c r="B33" s="26"/>
      <c r="C33" s="100">
        <v>1280.8000000000002</v>
      </c>
      <c r="D33" s="104">
        <v>1262.8000000000002</v>
      </c>
      <c r="E33" s="104">
        <v>1276</v>
      </c>
      <c r="F33" s="104">
        <v>1326.5</v>
      </c>
      <c r="G33" s="100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>
        <v>2203.1</v>
      </c>
      <c r="V33" s="90">
        <f>+V31+V17</f>
        <v>2453.5</v>
      </c>
      <c r="W33" s="67">
        <f>+W31+W17</f>
        <v>2577.5</v>
      </c>
      <c r="X33" s="65"/>
      <c r="Y33" s="65"/>
      <c r="Z33" s="90"/>
    </row>
    <row r="34" spans="1:26" x14ac:dyDescent="0.25">
      <c r="A34" s="8"/>
      <c r="B34" s="8"/>
      <c r="C34" s="119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  <c r="W34" s="50"/>
      <c r="X34" s="56"/>
      <c r="Y34" s="56"/>
      <c r="Z34" s="88"/>
    </row>
    <row r="35" spans="1:26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1"/>
      <c r="S35" s="68"/>
      <c r="T35" s="59"/>
      <c r="U35" s="59"/>
      <c r="V35" s="101"/>
      <c r="W35" s="68"/>
      <c r="X35" s="59"/>
      <c r="Y35" s="59"/>
      <c r="Z35" s="101"/>
    </row>
    <row r="36" spans="1:26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1"/>
      <c r="S36" s="68"/>
      <c r="T36" s="59"/>
      <c r="U36" s="59"/>
      <c r="V36" s="101"/>
      <c r="W36" s="68"/>
      <c r="X36" s="59"/>
      <c r="Y36" s="59"/>
      <c r="Z36" s="101"/>
    </row>
    <row r="37" spans="1:26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1"/>
      <c r="S37" s="68"/>
      <c r="T37" s="59"/>
      <c r="U37" s="59"/>
      <c r="V37" s="101"/>
      <c r="W37" s="68"/>
      <c r="X37" s="59"/>
      <c r="Y37" s="59"/>
      <c r="Z37" s="101"/>
    </row>
    <row r="38" spans="1:26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1">
        <v>6.5</v>
      </c>
      <c r="S38" s="68">
        <v>6.5</v>
      </c>
      <c r="T38" s="59">
        <v>6.2</v>
      </c>
      <c r="U38" s="59">
        <v>6.2</v>
      </c>
      <c r="V38" s="101">
        <v>6.2</v>
      </c>
      <c r="W38" s="68">
        <v>6.2</v>
      </c>
      <c r="X38" s="59"/>
      <c r="Y38" s="59"/>
      <c r="Z38" s="101"/>
    </row>
    <row r="39" spans="1:26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1">
        <v>4.0999999999999996</v>
      </c>
      <c r="S39" s="68">
        <v>-35.799999999999997</v>
      </c>
      <c r="T39" s="59">
        <v>-167.2</v>
      </c>
      <c r="U39" s="59">
        <v>-117.2</v>
      </c>
      <c r="V39" s="101">
        <v>-31.2</v>
      </c>
      <c r="W39" s="68">
        <v>-2.9</v>
      </c>
      <c r="X39" s="59"/>
      <c r="Y39" s="59"/>
      <c r="Z39" s="101"/>
    </row>
    <row r="40" spans="1:26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>
        <v>917.1</v>
      </c>
      <c r="V40" s="69">
        <v>1018.3</v>
      </c>
      <c r="W40" s="53">
        <v>1010.9</v>
      </c>
      <c r="X40" s="52"/>
      <c r="Y40" s="52"/>
      <c r="Z40" s="69"/>
    </row>
    <row r="41" spans="1:26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3">
        <v>902.5</v>
      </c>
      <c r="S41" s="76">
        <f>SUM(S38:S40)</f>
        <v>786.6</v>
      </c>
      <c r="T41" s="75">
        <f>SUM(T38:T40)</f>
        <v>690.6</v>
      </c>
      <c r="U41" s="48">
        <v>806.1</v>
      </c>
      <c r="V41" s="113">
        <f>SUM(V38:V40)</f>
        <v>993.3</v>
      </c>
      <c r="W41" s="76">
        <f>SUM(W38:W40)</f>
        <v>1014.1999999999999</v>
      </c>
      <c r="X41" s="75"/>
      <c r="Y41" s="48"/>
      <c r="Z41" s="113"/>
    </row>
    <row r="42" spans="1:26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  <c r="W42" s="50"/>
      <c r="X42" s="56"/>
      <c r="Y42" s="56"/>
      <c r="Z42" s="88"/>
    </row>
    <row r="43" spans="1:26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>
        <v>265.5</v>
      </c>
      <c r="V43" s="87">
        <v>302.10000000000002</v>
      </c>
      <c r="W43" s="50">
        <v>297.39999999999998</v>
      </c>
      <c r="X43" s="49"/>
      <c r="Y43" s="49"/>
      <c r="Z43" s="87"/>
    </row>
    <row r="44" spans="1:26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>
        <v>299.60000000000002</v>
      </c>
      <c r="V44" s="87">
        <v>269.89999999999998</v>
      </c>
      <c r="W44" s="50">
        <v>274.5</v>
      </c>
      <c r="X44" s="49"/>
      <c r="Y44" s="49"/>
      <c r="Z44" s="87"/>
    </row>
    <row r="45" spans="1:26" x14ac:dyDescent="0.25">
      <c r="A45" s="22" t="s">
        <v>77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>
        <v>98.6</v>
      </c>
      <c r="V45" s="87">
        <v>98.7</v>
      </c>
      <c r="W45" s="50">
        <v>73.400000000000006</v>
      </c>
      <c r="X45" s="49"/>
      <c r="Y45" s="49"/>
      <c r="Z45" s="87"/>
    </row>
    <row r="46" spans="1:26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>
        <v>0</v>
      </c>
      <c r="V46" s="87">
        <v>0</v>
      </c>
      <c r="W46" s="50">
        <v>0</v>
      </c>
      <c r="X46" s="49"/>
      <c r="Y46" s="49"/>
      <c r="Z46" s="87"/>
    </row>
    <row r="47" spans="1:26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>
        <v>0</v>
      </c>
      <c r="V47" s="69">
        <v>0</v>
      </c>
      <c r="W47" s="53">
        <v>0</v>
      </c>
      <c r="X47" s="52"/>
      <c r="Y47" s="52"/>
      <c r="Z47" s="69"/>
    </row>
    <row r="48" spans="1:26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3">
        <v>495.7</v>
      </c>
      <c r="S48" s="76">
        <f>SUM(S43:S47)</f>
        <v>546</v>
      </c>
      <c r="T48" s="48">
        <f>SUM(T43:T47)</f>
        <v>726.80000000000007</v>
      </c>
      <c r="U48" s="48">
        <v>663.7</v>
      </c>
      <c r="V48" s="113">
        <f>SUM(V43:V47)</f>
        <v>670.7</v>
      </c>
      <c r="W48" s="76">
        <f>SUM(W43:W47)</f>
        <v>645.29999999999995</v>
      </c>
      <c r="X48" s="48"/>
      <c r="Y48" s="48"/>
      <c r="Z48" s="113"/>
    </row>
    <row r="49" spans="1:26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  <c r="W49" s="50"/>
      <c r="X49" s="56"/>
      <c r="Y49" s="56"/>
      <c r="Z49" s="88"/>
    </row>
    <row r="50" spans="1:26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>
        <v>86.3</v>
      </c>
      <c r="V50" s="87">
        <v>39.9</v>
      </c>
      <c r="W50" s="50">
        <v>40.299999999999997</v>
      </c>
      <c r="X50" s="49"/>
      <c r="Y50" s="49"/>
      <c r="Z50" s="87"/>
    </row>
    <row r="51" spans="1:26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>
        <v>283.7</v>
      </c>
      <c r="V51" s="87">
        <v>337.8</v>
      </c>
      <c r="W51" s="50">
        <v>390.1</v>
      </c>
      <c r="X51" s="49"/>
      <c r="Y51" s="49"/>
      <c r="Z51" s="87"/>
    </row>
    <row r="52" spans="1:26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>
        <v>0</v>
      </c>
      <c r="V52" s="87">
        <v>0</v>
      </c>
      <c r="W52" s="50">
        <v>0</v>
      </c>
      <c r="X52" s="49"/>
      <c r="Y52" s="49"/>
      <c r="Z52" s="87"/>
    </row>
    <row r="53" spans="1:26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>
        <v>205.3</v>
      </c>
      <c r="V53" s="87">
        <v>226.1</v>
      </c>
      <c r="W53" s="50">
        <v>284.89999999999998</v>
      </c>
      <c r="X53" s="49"/>
      <c r="Y53" s="49"/>
      <c r="Z53" s="87"/>
    </row>
    <row r="54" spans="1:26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>
        <v>0</v>
      </c>
      <c r="V54" s="87">
        <v>13.9</v>
      </c>
      <c r="W54" s="50">
        <v>0.1</v>
      </c>
      <c r="X54" s="49"/>
      <c r="Y54" s="49"/>
      <c r="Z54" s="87"/>
    </row>
    <row r="55" spans="1:26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>
        <v>5.3</v>
      </c>
      <c r="V55" s="87">
        <v>0</v>
      </c>
      <c r="W55" s="50">
        <v>0.6</v>
      </c>
      <c r="X55" s="49"/>
      <c r="Y55" s="49"/>
      <c r="Z55" s="87"/>
    </row>
    <row r="56" spans="1:26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>
        <v>69</v>
      </c>
      <c r="V56" s="87">
        <v>73</v>
      </c>
      <c r="W56" s="50">
        <v>92.7</v>
      </c>
      <c r="X56" s="49"/>
      <c r="Y56" s="49"/>
      <c r="Z56" s="87"/>
    </row>
    <row r="57" spans="1:26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>
        <v>83.7</v>
      </c>
      <c r="V57" s="69">
        <v>89.4</v>
      </c>
      <c r="W57" s="53">
        <v>107.3</v>
      </c>
      <c r="X57" s="52"/>
      <c r="Y57" s="52"/>
      <c r="Z57" s="69"/>
    </row>
    <row r="58" spans="1:26" x14ac:dyDescent="0.25">
      <c r="A58" s="2"/>
      <c r="B58" s="2"/>
      <c r="C58" s="120">
        <v>218.20000000000002</v>
      </c>
      <c r="D58" s="121">
        <v>222.39999999999998</v>
      </c>
      <c r="E58" s="121">
        <v>249.89999999999998</v>
      </c>
      <c r="F58" s="121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5">
        <v>426.59999999999997</v>
      </c>
      <c r="S58" s="64">
        <f>SUM(S50:S57)</f>
        <v>570.6</v>
      </c>
      <c r="T58" s="121">
        <f>SUM(T50:T57)</f>
        <v>643.30000000000007</v>
      </c>
      <c r="U58" s="63">
        <v>733.3</v>
      </c>
      <c r="V58" s="115">
        <f>SUM(V50:V57)</f>
        <v>780.09999999999991</v>
      </c>
      <c r="W58" s="64">
        <f>SUM(W50:W57)</f>
        <v>916</v>
      </c>
      <c r="X58" s="121"/>
      <c r="Y58" s="63"/>
      <c r="Z58" s="115"/>
    </row>
    <row r="59" spans="1:26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  <c r="W59" s="50"/>
      <c r="X59" s="56"/>
      <c r="Y59" s="56"/>
      <c r="Z59" s="88"/>
    </row>
    <row r="60" spans="1:26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>
        <v>0</v>
      </c>
      <c r="V60" s="69">
        <v>9.4</v>
      </c>
      <c r="W60" s="53">
        <v>2</v>
      </c>
      <c r="X60" s="52"/>
      <c r="Y60" s="52"/>
      <c r="Z60" s="69"/>
    </row>
    <row r="61" spans="1:26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3">
        <v>426.59999999999997</v>
      </c>
      <c r="S61" s="76">
        <f>SUM(S58:S60)</f>
        <v>570.6</v>
      </c>
      <c r="T61" s="48">
        <f>SUM(T58:T60)</f>
        <v>643.30000000000007</v>
      </c>
      <c r="U61" s="48">
        <v>733.3</v>
      </c>
      <c r="V61" s="113">
        <f>+V58+V60</f>
        <v>789.49999999999989</v>
      </c>
      <c r="W61" s="76">
        <f>W58+W60</f>
        <v>918</v>
      </c>
      <c r="X61" s="48"/>
      <c r="Y61" s="48"/>
      <c r="Z61" s="113"/>
    </row>
    <row r="62" spans="1:26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  <c r="W62" s="53"/>
      <c r="X62" s="57"/>
      <c r="Y62" s="57"/>
      <c r="Z62" s="70"/>
    </row>
    <row r="63" spans="1:26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3">
        <v>922.3</v>
      </c>
      <c r="S63" s="54">
        <f>S48+S61</f>
        <v>1116.5999999999999</v>
      </c>
      <c r="T63" s="75">
        <f>T48+T61</f>
        <v>1370.1000000000001</v>
      </c>
      <c r="U63" s="48">
        <v>1397</v>
      </c>
      <c r="V63" s="113">
        <f>+V48+V61</f>
        <v>1460.1999999999998</v>
      </c>
      <c r="W63" s="54">
        <f>+W61+W48</f>
        <v>1563.3</v>
      </c>
      <c r="X63" s="75"/>
      <c r="Y63" s="48"/>
      <c r="Z63" s="113"/>
    </row>
    <row r="64" spans="1:26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  <c r="W64" s="53"/>
      <c r="X64" s="57"/>
      <c r="Y64" s="57"/>
      <c r="Z64" s="70"/>
    </row>
    <row r="65" spans="1:26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>
        <v>2203.1</v>
      </c>
      <c r="V65" s="90">
        <f>+V63+V41</f>
        <v>2453.5</v>
      </c>
      <c r="W65" s="67">
        <f>+W63+W41</f>
        <v>2577.5</v>
      </c>
      <c r="X65" s="65"/>
      <c r="Y65" s="65"/>
      <c r="Z65" s="90"/>
    </row>
    <row r="66" spans="1:26" x14ac:dyDescent="0.25">
      <c r="A66" s="1"/>
    </row>
    <row r="67" spans="1:26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6"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F36"/>
  <sheetViews>
    <sheetView showGridLines="0" topLeftCell="A4" workbookViewId="0">
      <selection activeCell="G22" sqref="G22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82</v>
      </c>
    </row>
    <row r="3" spans="1:6" ht="15.75" thickBot="1" x14ac:dyDescent="0.3">
      <c r="C3" s="136">
        <v>2022</v>
      </c>
      <c r="D3" s="137"/>
      <c r="E3" s="137"/>
      <c r="F3" s="138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38.200000000000003</v>
      </c>
      <c r="D6" s="49"/>
      <c r="E6" s="49"/>
      <c r="F6" s="88"/>
    </row>
    <row r="7" spans="1:6" x14ac:dyDescent="0.25">
      <c r="A7" t="s">
        <v>1</v>
      </c>
      <c r="C7" s="50">
        <v>91.7</v>
      </c>
      <c r="D7" s="49"/>
      <c r="E7" s="49"/>
      <c r="F7" s="88"/>
    </row>
    <row r="8" spans="1:6" x14ac:dyDescent="0.25">
      <c r="A8" t="s">
        <v>56</v>
      </c>
      <c r="C8" s="50">
        <v>0.3</v>
      </c>
      <c r="D8" s="49"/>
      <c r="E8" s="56"/>
      <c r="F8" s="88"/>
    </row>
    <row r="9" spans="1:6" x14ac:dyDescent="0.25">
      <c r="A9" t="s">
        <v>2</v>
      </c>
      <c r="C9" s="50">
        <v>-7</v>
      </c>
      <c r="D9" s="52"/>
      <c r="E9" s="57"/>
      <c r="F9" s="70"/>
    </row>
    <row r="10" spans="1:6" s="1" customFormat="1" x14ac:dyDescent="0.25">
      <c r="A10" s="20" t="s">
        <v>3</v>
      </c>
      <c r="B10" s="20"/>
      <c r="C10" s="76">
        <f>SUM(C6:C9)</f>
        <v>123.20000000000002</v>
      </c>
      <c r="D10" s="48"/>
      <c r="E10" s="48"/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0</v>
      </c>
      <c r="D12" s="49"/>
      <c r="E12" s="56"/>
      <c r="F12" s="88"/>
    </row>
    <row r="13" spans="1:6" x14ac:dyDescent="0.25">
      <c r="A13" t="s">
        <v>58</v>
      </c>
      <c r="C13" s="50">
        <v>-35.5</v>
      </c>
      <c r="D13" s="49"/>
      <c r="E13" s="56"/>
      <c r="F13" s="88"/>
    </row>
    <row r="14" spans="1:6" x14ac:dyDescent="0.25">
      <c r="A14" t="s">
        <v>6</v>
      </c>
      <c r="C14" s="50">
        <v>-16.399999999999999</v>
      </c>
      <c r="D14" s="52"/>
      <c r="E14" s="57"/>
      <c r="F14" s="70"/>
    </row>
    <row r="15" spans="1:6" s="1" customFormat="1" x14ac:dyDescent="0.25">
      <c r="A15" s="20" t="s">
        <v>7</v>
      </c>
      <c r="B15" s="20"/>
      <c r="C15" s="76">
        <f>SUM(C10:C14)</f>
        <v>71.300000000000011</v>
      </c>
      <c r="D15" s="48"/>
      <c r="E15" s="48"/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-4.2</v>
      </c>
      <c r="D17" s="52"/>
      <c r="E17" s="57"/>
      <c r="F17" s="70"/>
    </row>
    <row r="18" spans="1:6" s="1" customFormat="1" x14ac:dyDescent="0.25">
      <c r="A18" s="20" t="s">
        <v>9</v>
      </c>
      <c r="B18" s="20"/>
      <c r="C18" s="76">
        <f>SUM(C15:C17)</f>
        <v>67.100000000000009</v>
      </c>
      <c r="D18" s="48"/>
      <c r="E18" s="48"/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28.4</v>
      </c>
      <c r="D20" s="49"/>
      <c r="E20" s="56"/>
      <c r="F20" s="88"/>
    </row>
    <row r="21" spans="1:6" x14ac:dyDescent="0.25">
      <c r="A21" t="s">
        <v>26</v>
      </c>
      <c r="C21" s="50">
        <v>-46.3</v>
      </c>
      <c r="D21" s="49"/>
      <c r="E21" s="56"/>
      <c r="F21" s="88"/>
    </row>
    <row r="22" spans="1:6" x14ac:dyDescent="0.25">
      <c r="A22" t="s">
        <v>10</v>
      </c>
      <c r="C22" s="50">
        <v>-0.3</v>
      </c>
      <c r="D22" s="52"/>
      <c r="E22" s="57"/>
      <c r="F22" s="70"/>
    </row>
    <row r="23" spans="1:6" s="1" customFormat="1" x14ac:dyDescent="0.25">
      <c r="A23" s="20" t="s">
        <v>11</v>
      </c>
      <c r="B23" s="20"/>
      <c r="C23" s="76">
        <f>SUM(C18:C22)</f>
        <v>48.900000000000006</v>
      </c>
      <c r="D23" s="48"/>
      <c r="E23" s="48"/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/>
      <c r="E25" s="56"/>
      <c r="F25" s="87"/>
    </row>
    <row r="26" spans="1:6" x14ac:dyDescent="0.25">
      <c r="A26" t="s">
        <v>12</v>
      </c>
      <c r="C26" s="50">
        <v>0.1</v>
      </c>
      <c r="D26" s="49"/>
      <c r="E26" s="56"/>
      <c r="F26" s="87"/>
    </row>
    <row r="27" spans="1:6" x14ac:dyDescent="0.25">
      <c r="A27" t="s">
        <v>13</v>
      </c>
      <c r="C27" s="50">
        <v>-7.3</v>
      </c>
      <c r="D27" s="52"/>
      <c r="E27" s="57"/>
      <c r="F27" s="69"/>
    </row>
    <row r="28" spans="1:6" s="1" customFormat="1" x14ac:dyDescent="0.25">
      <c r="A28" s="20" t="s">
        <v>14</v>
      </c>
      <c r="B28" s="20"/>
      <c r="C28" s="76">
        <f>SUM(C23:C27)</f>
        <v>41.70000000000001</v>
      </c>
      <c r="D28" s="48"/>
      <c r="E28" s="48"/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0">
        <v>-0.2</v>
      </c>
      <c r="D30" s="52"/>
      <c r="E30" s="57"/>
      <c r="F30" s="70"/>
    </row>
    <row r="31" spans="1:6" s="1" customFormat="1" x14ac:dyDescent="0.25">
      <c r="A31" s="18" t="s">
        <v>16</v>
      </c>
      <c r="B31" s="18"/>
      <c r="C31" s="79">
        <f>SUM(C28:C30)</f>
        <v>41.500000000000007</v>
      </c>
      <c r="D31" s="66"/>
      <c r="E31" s="66"/>
      <c r="F31" s="128"/>
    </row>
    <row r="32" spans="1:6" x14ac:dyDescent="0.25">
      <c r="C32" s="119"/>
      <c r="D32" s="133"/>
      <c r="E32" s="133"/>
      <c r="F32" s="134"/>
    </row>
    <row r="33" spans="1:6" x14ac:dyDescent="0.25">
      <c r="A33" t="s">
        <v>21</v>
      </c>
      <c r="C33" s="50"/>
      <c r="D33" s="56"/>
      <c r="E33" s="56"/>
      <c r="F33" s="88"/>
    </row>
    <row r="34" spans="1:6" x14ac:dyDescent="0.25">
      <c r="A34" t="s">
        <v>25</v>
      </c>
      <c r="C34" s="50">
        <v>-28.4</v>
      </c>
      <c r="D34" s="56"/>
      <c r="E34" s="56"/>
      <c r="F34" s="88"/>
    </row>
    <row r="35" spans="1:6" x14ac:dyDescent="0.25">
      <c r="A35" t="s">
        <v>27</v>
      </c>
      <c r="C35" s="53">
        <v>0</v>
      </c>
      <c r="D35" s="57"/>
      <c r="E35" s="57"/>
      <c r="F35" s="70"/>
    </row>
    <row r="36" spans="1:6" s="1" customFormat="1" x14ac:dyDescent="0.25">
      <c r="A36" s="18" t="s">
        <v>74</v>
      </c>
      <c r="B36" s="18"/>
      <c r="C36" s="79">
        <f>SUM(C31:C35)</f>
        <v>13.100000000000009</v>
      </c>
      <c r="D36" s="66"/>
      <c r="E36" s="66"/>
      <c r="F36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F37"/>
  <sheetViews>
    <sheetView showGridLines="0" workbookViewId="0">
      <selection activeCell="A37" sqref="A37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83</v>
      </c>
      <c r="C2" s="8"/>
    </row>
    <row r="3" spans="1:6" ht="15.75" thickBot="1" x14ac:dyDescent="0.3">
      <c r="C3" s="136">
        <v>2022</v>
      </c>
      <c r="D3" s="137"/>
      <c r="E3" s="137"/>
      <c r="F3" s="138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1049.3</v>
      </c>
      <c r="D6" s="49"/>
      <c r="E6" s="49"/>
      <c r="F6" s="88"/>
    </row>
    <row r="7" spans="1:6" x14ac:dyDescent="0.25">
      <c r="A7" t="s">
        <v>1</v>
      </c>
      <c r="C7" s="50">
        <v>0</v>
      </c>
      <c r="D7" s="49"/>
      <c r="E7" s="49"/>
      <c r="F7" s="88"/>
    </row>
    <row r="8" spans="1:6" x14ac:dyDescent="0.25">
      <c r="A8" t="s">
        <v>56</v>
      </c>
      <c r="C8" s="50">
        <v>0.1</v>
      </c>
      <c r="D8" s="49"/>
      <c r="E8" s="56"/>
      <c r="F8" s="88"/>
    </row>
    <row r="9" spans="1:6" x14ac:dyDescent="0.25">
      <c r="A9" t="s">
        <v>2</v>
      </c>
      <c r="C9" s="50">
        <v>-350.5</v>
      </c>
      <c r="D9" s="52"/>
      <c r="E9" s="57"/>
      <c r="F9" s="70"/>
    </row>
    <row r="10" spans="1:6" s="1" customFormat="1" x14ac:dyDescent="0.25">
      <c r="A10" s="20" t="s">
        <v>3</v>
      </c>
      <c r="B10" s="20"/>
      <c r="C10" s="76">
        <f>SUM(C6:C9)</f>
        <v>698.89999999999986</v>
      </c>
      <c r="D10" s="48"/>
      <c r="E10" s="48"/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9</v>
      </c>
      <c r="D12" s="49"/>
      <c r="E12" s="56"/>
      <c r="F12" s="88"/>
    </row>
    <row r="13" spans="1:6" x14ac:dyDescent="0.25">
      <c r="A13" t="s">
        <v>58</v>
      </c>
      <c r="C13" s="50">
        <v>-531.5</v>
      </c>
      <c r="D13" s="49"/>
      <c r="E13" s="56"/>
      <c r="F13" s="88"/>
    </row>
    <row r="14" spans="1:6" x14ac:dyDescent="0.25">
      <c r="A14" t="s">
        <v>6</v>
      </c>
      <c r="C14" s="50">
        <v>0</v>
      </c>
      <c r="D14" s="52"/>
      <c r="E14" s="57"/>
      <c r="F14" s="70"/>
    </row>
    <row r="15" spans="1:6" s="1" customFormat="1" x14ac:dyDescent="0.25">
      <c r="A15" s="20" t="s">
        <v>7</v>
      </c>
      <c r="B15" s="20"/>
      <c r="C15" s="76">
        <f>SUM(C10:C14)</f>
        <v>176.39999999999986</v>
      </c>
      <c r="D15" s="48"/>
      <c r="E15" s="48"/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-32.299999999999997</v>
      </c>
      <c r="D17" s="52"/>
      <c r="E17" s="57"/>
      <c r="F17" s="70"/>
    </row>
    <row r="18" spans="1:6" s="1" customFormat="1" x14ac:dyDescent="0.25">
      <c r="A18" s="20" t="s">
        <v>9</v>
      </c>
      <c r="B18" s="20"/>
      <c r="C18" s="76">
        <f>SUM(C15:C17)</f>
        <v>144.09999999999985</v>
      </c>
      <c r="D18" s="48"/>
      <c r="E18" s="48"/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0</v>
      </c>
      <c r="D20" s="49"/>
      <c r="E20" s="56"/>
      <c r="F20" s="88"/>
    </row>
    <row r="21" spans="1:6" x14ac:dyDescent="0.25">
      <c r="A21" t="s">
        <v>26</v>
      </c>
      <c r="C21" s="50">
        <v>-61.5</v>
      </c>
      <c r="D21" s="49"/>
      <c r="E21" s="56"/>
      <c r="F21" s="88"/>
    </row>
    <row r="22" spans="1:6" x14ac:dyDescent="0.25">
      <c r="A22" t="s">
        <v>10</v>
      </c>
      <c r="C22" s="50">
        <v>0</v>
      </c>
      <c r="D22" s="52"/>
      <c r="E22" s="57"/>
      <c r="F22" s="70"/>
    </row>
    <row r="23" spans="1:6" s="1" customFormat="1" x14ac:dyDescent="0.25">
      <c r="A23" s="20" t="s">
        <v>11</v>
      </c>
      <c r="B23" s="20"/>
      <c r="C23" s="76">
        <f>SUM(C18:C22)</f>
        <v>82.599999999999852</v>
      </c>
      <c r="D23" s="48"/>
      <c r="E23" s="48"/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/>
      <c r="E25" s="56"/>
      <c r="F25" s="87"/>
    </row>
    <row r="26" spans="1:6" x14ac:dyDescent="0.25">
      <c r="A26" t="s">
        <v>12</v>
      </c>
      <c r="C26" s="50">
        <v>0.2</v>
      </c>
      <c r="D26" s="49"/>
      <c r="E26" s="56"/>
      <c r="F26" s="87"/>
    </row>
    <row r="27" spans="1:6" x14ac:dyDescent="0.25">
      <c r="A27" t="s">
        <v>13</v>
      </c>
      <c r="C27" s="50">
        <v>-5.6</v>
      </c>
      <c r="D27" s="52"/>
      <c r="E27" s="57"/>
      <c r="F27" s="69"/>
    </row>
    <row r="28" spans="1:6" s="1" customFormat="1" x14ac:dyDescent="0.25">
      <c r="A28" s="20" t="s">
        <v>14</v>
      </c>
      <c r="B28" s="20"/>
      <c r="C28" s="76">
        <f>SUM(C23:C27)</f>
        <v>77.199999999999861</v>
      </c>
      <c r="D28" s="48"/>
      <c r="E28" s="48"/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0">
        <v>-1.6</v>
      </c>
      <c r="D30" s="52"/>
      <c r="E30" s="57"/>
      <c r="F30" s="70"/>
    </row>
    <row r="31" spans="1:6" s="1" customFormat="1" x14ac:dyDescent="0.25">
      <c r="A31" s="18" t="s">
        <v>16</v>
      </c>
      <c r="B31" s="18"/>
      <c r="C31" s="79">
        <v>75.599999999999994</v>
      </c>
      <c r="D31" s="66"/>
      <c r="E31" s="66"/>
      <c r="F31" s="128"/>
    </row>
    <row r="32" spans="1:6" x14ac:dyDescent="0.25">
      <c r="C32" s="50"/>
      <c r="D32" s="57"/>
      <c r="E32" s="57"/>
      <c r="F32" s="70"/>
    </row>
    <row r="33" spans="1:6" hidden="1" x14ac:dyDescent="0.25">
      <c r="A33" t="s">
        <v>21</v>
      </c>
      <c r="C33" s="50"/>
      <c r="D33" s="56"/>
      <c r="E33" s="56"/>
      <c r="F33" s="88"/>
    </row>
    <row r="34" spans="1:6" hidden="1" x14ac:dyDescent="0.25">
      <c r="A34" t="s">
        <v>25</v>
      </c>
      <c r="C34" s="50"/>
      <c r="D34" s="56"/>
      <c r="E34" s="56"/>
      <c r="F34" s="88"/>
    </row>
    <row r="35" spans="1:6" hidden="1" x14ac:dyDescent="0.25">
      <c r="A35" t="s">
        <v>27</v>
      </c>
      <c r="C35" s="50"/>
      <c r="D35" s="56"/>
      <c r="E35" s="56"/>
      <c r="F35" s="88"/>
    </row>
    <row r="36" spans="1:6" hidden="1" x14ac:dyDescent="0.25">
      <c r="A36" t="s">
        <v>24</v>
      </c>
      <c r="C36" s="50"/>
      <c r="D36" s="56"/>
      <c r="E36" s="56"/>
      <c r="F36" s="88"/>
    </row>
    <row r="37" spans="1:6" s="1" customFormat="1" x14ac:dyDescent="0.25">
      <c r="A37" s="18" t="s">
        <v>74</v>
      </c>
      <c r="B37" s="18"/>
      <c r="C37" s="79">
        <v>75.599999999999994</v>
      </c>
      <c r="D37" s="66"/>
      <c r="E37" s="66"/>
      <c r="F37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78</v>
      </c>
      <c r="H2"/>
      <c r="I2"/>
      <c r="J2"/>
    </row>
    <row r="3" spans="1:10" ht="15.75" thickBot="1" x14ac:dyDescent="0.3">
      <c r="C3" s="136">
        <v>2020</v>
      </c>
      <c r="D3" s="137"/>
      <c r="E3" s="137"/>
      <c r="F3" s="138"/>
      <c r="G3" s="136">
        <v>2021</v>
      </c>
      <c r="H3" s="137"/>
      <c r="I3" s="137"/>
      <c r="J3" s="138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>
        <v>18.2</v>
      </c>
      <c r="J6" s="88">
        <v>15.9</v>
      </c>
    </row>
    <row r="7" spans="1:10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>
        <v>86.7</v>
      </c>
      <c r="J7" s="88">
        <v>85.8</v>
      </c>
    </row>
    <row r="8" spans="1:10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>
        <v>0.3</v>
      </c>
      <c r="J8" s="88">
        <v>0.3</v>
      </c>
    </row>
    <row r="9" spans="1:10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>
        <v>-7</v>
      </c>
      <c r="J9" s="70">
        <v>-2.7</v>
      </c>
    </row>
    <row r="10" spans="1:10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>
        <v>98.2</v>
      </c>
      <c r="J10" s="113">
        <f>SUM(J6:J9)</f>
        <v>99.3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>
        <v>0.3</v>
      </c>
      <c r="J12" s="88">
        <v>0.3</v>
      </c>
    </row>
    <row r="13" spans="1:10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>
        <v>-29.9</v>
      </c>
      <c r="J13" s="88">
        <v>-30</v>
      </c>
    </row>
    <row r="14" spans="1:10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>
        <v>-17.3</v>
      </c>
      <c r="J14" s="70">
        <v>-20</v>
      </c>
    </row>
    <row r="15" spans="1:10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>
        <v>51.3</v>
      </c>
      <c r="J15" s="113">
        <f>SUM(J10:J14)</f>
        <v>49.599999999999994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>
        <v>-2.4</v>
      </c>
      <c r="J17" s="70">
        <v>-3.4</v>
      </c>
    </row>
    <row r="18" spans="1:10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>
        <v>48.9</v>
      </c>
      <c r="J18" s="113">
        <f>SUM(J15:J17)</f>
        <v>46.199999999999996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>
        <v>13.4</v>
      </c>
      <c r="J20" s="88">
        <v>3.5</v>
      </c>
    </row>
    <row r="21" spans="1:10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>
        <v>-44.1</v>
      </c>
      <c r="J21" s="88">
        <v>-42.7</v>
      </c>
    </row>
    <row r="22" spans="1:10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>
        <v>-2.1</v>
      </c>
      <c r="J22" s="70">
        <v>3.2</v>
      </c>
    </row>
    <row r="23" spans="1:10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>
        <v>16.100000000000001</v>
      </c>
      <c r="J23" s="113">
        <f>SUM(J18:J22)</f>
        <v>10.199999999999992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>
        <v>-0.4</v>
      </c>
      <c r="J26" s="87">
        <v>-0.3</v>
      </c>
    </row>
    <row r="27" spans="1:10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>
        <v>-7.9</v>
      </c>
      <c r="J27" s="69">
        <v>-7.4</v>
      </c>
    </row>
    <row r="28" spans="1:10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>
        <v>7.8</v>
      </c>
      <c r="J28" s="113">
        <f>SUM(J23:J27)</f>
        <v>2.4999999999999911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>
        <v>-0.2</v>
      </c>
      <c r="J30" s="70">
        <v>0</v>
      </c>
    </row>
    <row r="31" spans="1:10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>
        <v>7.6</v>
      </c>
      <c r="J31" s="128">
        <f>SUM(J28:J30)</f>
        <v>2.4999999999999911</v>
      </c>
    </row>
    <row r="32" spans="1:10" x14ac:dyDescent="0.25">
      <c r="C32" s="50"/>
      <c r="D32" s="56"/>
      <c r="E32" s="56"/>
      <c r="F32" s="56"/>
      <c r="G32" s="50"/>
      <c r="H32" s="56"/>
      <c r="I32" s="56"/>
      <c r="J32" s="88"/>
    </row>
    <row r="33" spans="1:10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0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>
        <v>-13.4</v>
      </c>
      <c r="J34" s="88">
        <v>-3.5</v>
      </c>
    </row>
    <row r="35" spans="1:10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>
        <v>0</v>
      </c>
      <c r="J35" s="88">
        <v>0.9</v>
      </c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>
        <v>-5.8</v>
      </c>
      <c r="J37" s="90">
        <f>SUM(J31:J35)</f>
        <v>-0.10000000000000886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0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79</v>
      </c>
      <c r="P2" s="111"/>
      <c r="R2"/>
      <c r="S2"/>
      <c r="T2" s="2"/>
    </row>
    <row r="3" spans="1:20" ht="15.75" thickBot="1" x14ac:dyDescent="0.3">
      <c r="C3" s="136">
        <v>2017</v>
      </c>
      <c r="D3" s="137"/>
      <c r="E3" s="136">
        <v>2018</v>
      </c>
      <c r="F3" s="137"/>
      <c r="G3" s="137"/>
      <c r="H3" s="138"/>
      <c r="I3" s="136">
        <v>2019</v>
      </c>
      <c r="J3" s="137"/>
      <c r="K3" s="137"/>
      <c r="L3" s="138"/>
      <c r="M3" s="136">
        <v>2020</v>
      </c>
      <c r="N3" s="137"/>
      <c r="O3" s="137"/>
      <c r="P3" s="137"/>
      <c r="Q3" s="136">
        <v>2021</v>
      </c>
      <c r="R3" s="137"/>
      <c r="S3" s="137"/>
      <c r="T3" s="138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35" t="s">
        <v>20</v>
      </c>
      <c r="Q4" s="142" t="s">
        <v>17</v>
      </c>
      <c r="R4" s="135" t="s">
        <v>52</v>
      </c>
      <c r="S4" s="135" t="s">
        <v>19</v>
      </c>
      <c r="T4" s="143" t="s">
        <v>20</v>
      </c>
    </row>
    <row r="5" spans="1:20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10"/>
    </row>
    <row r="6" spans="1:20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>
        <v>841.9</v>
      </c>
      <c r="T6" s="88">
        <v>1034.5</v>
      </c>
    </row>
    <row r="7" spans="1:20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>
        <v>0</v>
      </c>
      <c r="T7" s="88">
        <v>0</v>
      </c>
    </row>
    <row r="8" spans="1:20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>
        <v>0</v>
      </c>
      <c r="T8" s="88">
        <v>0.2</v>
      </c>
    </row>
    <row r="9" spans="1:20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>
        <v>-291.10000000000002</v>
      </c>
      <c r="T9" s="70">
        <v>-322.60000000000002</v>
      </c>
    </row>
    <row r="10" spans="1:20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>
        <v>550.79999999999995</v>
      </c>
      <c r="T10" s="113">
        <f>SUM(T6:T9)</f>
        <v>712.1</v>
      </c>
    </row>
    <row r="11" spans="1:20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88"/>
    </row>
    <row r="12" spans="1:20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>
        <v>-2.8</v>
      </c>
      <c r="T12" s="88">
        <v>-1.7</v>
      </c>
    </row>
    <row r="13" spans="1:20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>
        <v>-418.9</v>
      </c>
      <c r="T13" s="88">
        <v>-495.4</v>
      </c>
    </row>
    <row r="14" spans="1:20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>
        <v>0</v>
      </c>
      <c r="T14" s="70">
        <v>-0.2</v>
      </c>
    </row>
    <row r="15" spans="1:20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>
        <v>129.1</v>
      </c>
      <c r="T15" s="113">
        <f>SUM(T10:T14)</f>
        <v>214.8</v>
      </c>
    </row>
    <row r="16" spans="1:20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88"/>
    </row>
    <row r="17" spans="1:20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>
        <v>-23.7</v>
      </c>
      <c r="T17" s="70">
        <v>-37.9</v>
      </c>
    </row>
    <row r="18" spans="1:20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>
        <v>105.4</v>
      </c>
      <c r="T18" s="113">
        <f>SUM(T15:T17)</f>
        <v>176.9</v>
      </c>
    </row>
    <row r="19" spans="1:20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88"/>
    </row>
    <row r="20" spans="1:20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>
        <v>0</v>
      </c>
      <c r="T20" s="88">
        <v>0</v>
      </c>
    </row>
    <row r="21" spans="1:20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>
        <v>-33.299999999999997</v>
      </c>
      <c r="T21" s="88">
        <v>-45.6</v>
      </c>
    </row>
    <row r="22" spans="1:20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>
        <v>0</v>
      </c>
      <c r="T22" s="70">
        <v>0</v>
      </c>
    </row>
    <row r="23" spans="1:20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>
        <v>72.099999999999994</v>
      </c>
      <c r="T23" s="113">
        <f>SUM(T18:T22)</f>
        <v>131.30000000000001</v>
      </c>
    </row>
    <row r="24" spans="1:20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88"/>
    </row>
    <row r="25" spans="1:20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>
        <v>0</v>
      </c>
      <c r="T25" s="87">
        <v>0</v>
      </c>
    </row>
    <row r="26" spans="1:20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>
        <v>-0.6</v>
      </c>
      <c r="T26" s="87">
        <v>0</v>
      </c>
    </row>
    <row r="27" spans="1:20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>
        <v>-1.8</v>
      </c>
      <c r="T27" s="69">
        <v>-2.7</v>
      </c>
    </row>
    <row r="28" spans="1:20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>
        <v>69.7</v>
      </c>
      <c r="T28" s="113">
        <f>SUM(T23:T27)</f>
        <v>128.60000000000002</v>
      </c>
    </row>
    <row r="29" spans="1:20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88"/>
    </row>
    <row r="30" spans="1:20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>
        <v>-1.4</v>
      </c>
      <c r="T30" s="70">
        <v>-0.9</v>
      </c>
    </row>
    <row r="31" spans="1:20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>
        <v>68.3</v>
      </c>
      <c r="T31" s="128">
        <f>SUM(T28:T30)</f>
        <v>127.70000000000002</v>
      </c>
    </row>
    <row r="32" spans="1:20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70"/>
    </row>
    <row r="33" spans="1:20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88"/>
    </row>
    <row r="34" spans="1:20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88"/>
    </row>
    <row r="35" spans="1:20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88"/>
    </row>
    <row r="36" spans="1:20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88"/>
    </row>
    <row r="37" spans="1:20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>
        <v>68.3</v>
      </c>
      <c r="T37" s="128">
        <f>SUM(T31:T32)</f>
        <v>127.70000000000002</v>
      </c>
    </row>
    <row r="38" spans="1:20" x14ac:dyDescent="0.25">
      <c r="C38" s="15"/>
      <c r="E38" s="14"/>
      <c r="R38"/>
      <c r="S38"/>
      <c r="T38"/>
    </row>
    <row r="39" spans="1:20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80</v>
      </c>
      <c r="F2" s="111"/>
      <c r="H2"/>
      <c r="I2"/>
      <c r="J2" s="111"/>
    </row>
    <row r="3" spans="1:10" ht="15.75" thickBot="1" x14ac:dyDescent="0.3">
      <c r="C3" s="136">
        <v>2020</v>
      </c>
      <c r="D3" s="137"/>
      <c r="E3" s="137"/>
      <c r="F3" s="138"/>
      <c r="G3" s="136">
        <v>2021</v>
      </c>
      <c r="H3" s="137"/>
      <c r="I3" s="137"/>
      <c r="J3" s="138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>
        <v>80</v>
      </c>
      <c r="J6" s="88">
        <v>101.9</v>
      </c>
    </row>
    <row r="7" spans="1:10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>
        <v>0</v>
      </c>
      <c r="J7" s="88">
        <v>0</v>
      </c>
    </row>
    <row r="8" spans="1:10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>
        <v>0</v>
      </c>
      <c r="J8" s="88">
        <v>0</v>
      </c>
    </row>
    <row r="9" spans="1:10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>
        <v>-34.5</v>
      </c>
      <c r="J9" s="70">
        <v>-50.1</v>
      </c>
    </row>
    <row r="10" spans="1:10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>
        <v>45.5</v>
      </c>
      <c r="J10" s="113">
        <f>SUM(J6:J9)</f>
        <v>51.800000000000004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>
        <v>3.3</v>
      </c>
      <c r="J12" s="88">
        <v>3.5</v>
      </c>
    </row>
    <row r="13" spans="1:10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>
        <v>-51.2</v>
      </c>
      <c r="J13" s="88">
        <v>-52.7</v>
      </c>
    </row>
    <row r="14" spans="1:10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>
        <v>0</v>
      </c>
      <c r="J14" s="70">
        <v>0</v>
      </c>
    </row>
    <row r="15" spans="1:10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>
        <v>-2.4</v>
      </c>
      <c r="J15" s="113">
        <f>SUM(J10:J14)</f>
        <v>2.6000000000000014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>
        <v>-3.9</v>
      </c>
      <c r="J17" s="70">
        <v>-5.2</v>
      </c>
    </row>
    <row r="18" spans="1:10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>
        <v>-6.3</v>
      </c>
      <c r="J18" s="113">
        <f>SUM(J15:J17)</f>
        <v>-2.5999999999999988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>
        <v>0</v>
      </c>
      <c r="J20" s="88">
        <v>0</v>
      </c>
    </row>
    <row r="21" spans="1:10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>
        <v>-3.6</v>
      </c>
      <c r="J21" s="88">
        <v>-4.2</v>
      </c>
    </row>
    <row r="22" spans="1:10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>
        <v>0</v>
      </c>
      <c r="J22" s="70">
        <v>0</v>
      </c>
    </row>
    <row r="23" spans="1:10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>
        <v>-9.9</v>
      </c>
      <c r="J23" s="113">
        <f>SUM(J18:J22)</f>
        <v>-6.7999999999999989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>
        <v>-0.2</v>
      </c>
      <c r="J26" s="87">
        <v>-0.1</v>
      </c>
    </row>
    <row r="27" spans="1:10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>
        <v>-0.2</v>
      </c>
      <c r="J27" s="69">
        <v>-0.2</v>
      </c>
    </row>
    <row r="28" spans="1:10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>
        <v>-10.3</v>
      </c>
      <c r="J28" s="113">
        <f>SUM(J23:J27)</f>
        <v>-7.0999999999999988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>
        <v>-0.6</v>
      </c>
      <c r="J30" s="70">
        <v>-0.5</v>
      </c>
    </row>
    <row r="31" spans="1:10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>
        <v>-10.9</v>
      </c>
      <c r="J31" s="128">
        <f>SUM(J28:J30)</f>
        <v>-7.5999999999999988</v>
      </c>
    </row>
    <row r="32" spans="1:10" x14ac:dyDescent="0.25">
      <c r="C32" s="50"/>
      <c r="D32" s="57"/>
      <c r="E32" s="57"/>
      <c r="F32" s="57"/>
      <c r="G32" s="50"/>
      <c r="H32" s="57"/>
      <c r="I32" s="57"/>
      <c r="J32" s="70"/>
    </row>
    <row r="33" spans="1:10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0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0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>
        <v>-10.9</v>
      </c>
      <c r="J37" s="128">
        <f>SUM(J31:J32)</f>
        <v>-7.5999999999999988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09"/>
    </row>
    <row r="3" spans="1:14" ht="15.75" thickBot="1" x14ac:dyDescent="0.3">
      <c r="C3" s="139">
        <v>2017</v>
      </c>
      <c r="D3" s="140"/>
      <c r="E3" s="140"/>
      <c r="F3" s="140"/>
      <c r="G3" s="139">
        <v>2018</v>
      </c>
      <c r="H3" s="140"/>
      <c r="I3" s="140"/>
      <c r="J3" s="141"/>
      <c r="K3" s="136">
        <v>2019</v>
      </c>
      <c r="L3" s="137"/>
      <c r="M3" s="137"/>
      <c r="N3" s="138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8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09"/>
    </row>
    <row r="3" spans="1:12" ht="15.75" thickBot="1" x14ac:dyDescent="0.3">
      <c r="C3" s="136">
        <v>2017</v>
      </c>
      <c r="D3" s="137"/>
      <c r="E3" s="136">
        <v>2018</v>
      </c>
      <c r="F3" s="137"/>
      <c r="G3" s="137"/>
      <c r="H3" s="138"/>
      <c r="I3" s="136">
        <v>2019</v>
      </c>
      <c r="J3" s="137"/>
      <c r="K3" s="137"/>
      <c r="L3" s="138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8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4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4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1351D0-15A9-4493-AD5E-713F847CE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Heidi Bianca Birch Hørup</cp:lastModifiedBy>
  <dcterms:created xsi:type="dcterms:W3CDTF">2018-04-24T09:43:29Z</dcterms:created>
  <dcterms:modified xsi:type="dcterms:W3CDTF">2022-05-03T07:04:15Z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